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VÄLISVAHENDID/SF_2021-2027/TAT_Kogukondlikud_tegevused_KMO_INSA_ERK_KYSK/Tegevuskavad_eelarved/2026/lõplikud/"/>
    </mc:Choice>
  </mc:AlternateContent>
  <xr:revisionPtr revIDLastSave="2" documentId="13_ncr:1_{B105D6D0-5A0D-4FBC-8F84-28C27BB6A8E2}" xr6:coauthVersionLast="47" xr6:coauthVersionMax="47" xr10:uidLastSave="{64CF8F8D-00E4-4C7E-AAA2-023B8E8DD5F2}"/>
  <bookViews>
    <workbookView xWindow="-120" yWindow="-120" windowWidth="29040" windowHeight="15720" xr2:uid="{00000000-000D-0000-FFFF-FFFF00000000}"/>
  </bookViews>
  <sheets>
    <sheet name="Lisa 2" sheetId="1" r:id="rId1"/>
    <sheet name="Sheet1" sheetId="3" r:id="rId2"/>
  </sheets>
  <definedNames>
    <definedName name="_xlnm._FilterDatabase" localSheetId="0" hidden="1">'Lisa 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E35" i="1"/>
  <c r="E34" i="1" s="1"/>
  <c r="F35" i="1"/>
  <c r="F34" i="1" s="1"/>
  <c r="G35" i="1"/>
  <c r="G34" i="1" s="1"/>
  <c r="H35" i="1"/>
  <c r="H34" i="1" s="1"/>
  <c r="I35" i="1"/>
  <c r="I34" i="1" s="1"/>
  <c r="J35" i="1"/>
  <c r="J34" i="1" s="1"/>
  <c r="F33" i="1"/>
  <c r="G33" i="1"/>
  <c r="H33" i="1"/>
  <c r="I33" i="1"/>
  <c r="J33" i="1"/>
  <c r="F30" i="1"/>
  <c r="G30" i="1"/>
  <c r="H30" i="1"/>
  <c r="I30" i="1"/>
  <c r="J30" i="1"/>
  <c r="F32" i="1"/>
  <c r="G32" i="1"/>
  <c r="H32" i="1"/>
  <c r="I32" i="1"/>
  <c r="J32" i="1"/>
  <c r="F31" i="1"/>
  <c r="G31" i="1"/>
  <c r="H31" i="1"/>
  <c r="I31" i="1"/>
  <c r="J31" i="1"/>
  <c r="E16" i="1"/>
  <c r="K16" i="1" s="1"/>
  <c r="G16" i="1"/>
  <c r="G12" i="1" s="1"/>
  <c r="H16" i="1"/>
  <c r="H12" i="1" s="1"/>
  <c r="I16" i="1"/>
  <c r="I12" i="1" s="1"/>
  <c r="J16" i="1"/>
  <c r="J12" i="1" s="1"/>
  <c r="F16" i="1"/>
  <c r="F12" i="1" s="1"/>
  <c r="K12" i="1" s="1"/>
  <c r="F21" i="1"/>
  <c r="F22" i="1" s="1"/>
  <c r="G21" i="1"/>
  <c r="G22" i="1" s="1"/>
  <c r="H21" i="1"/>
  <c r="H22" i="1" s="1"/>
  <c r="I21" i="1"/>
  <c r="I22" i="1" s="1"/>
  <c r="J21" i="1"/>
  <c r="J22" i="1" s="1"/>
  <c r="K34" i="1"/>
  <c r="K35" i="1"/>
  <c r="K13" i="1"/>
  <c r="K14" i="1"/>
  <c r="K15" i="1"/>
  <c r="K17" i="1"/>
  <c r="K18" i="1"/>
  <c r="K19" i="1"/>
  <c r="K20" i="1"/>
  <c r="E22" i="1" l="1"/>
  <c r="E33" i="1"/>
  <c r="K33" i="1" s="1"/>
  <c r="E32" i="1" l="1"/>
  <c r="K32" i="1" s="1"/>
  <c r="E31" i="1"/>
  <c r="K31" i="1" l="1"/>
  <c r="E30" i="1"/>
  <c r="K21" i="1"/>
  <c r="K22" i="1"/>
  <c r="K30" i="1" l="1"/>
  <c r="E29" i="1"/>
  <c r="K29" i="1" s="1"/>
</calcChain>
</file>

<file path=xl/sharedStrings.xml><?xml version="1.0" encoding="utf-8"?>
<sst xmlns="http://schemas.openxmlformats.org/spreadsheetml/2006/main" count="87" uniqueCount="73">
  <si>
    <r>
      <t>Toetatava tegevuse "Lõimumist edendavate kogukondlike tegevuste toetamine" vorm kulukohtade kaupa</t>
    </r>
    <r>
      <rPr>
        <b/>
        <sz val="10"/>
        <rFont val="Calibri"/>
        <family val="2"/>
        <charset val="186"/>
      </rPr>
      <t>¹</t>
    </r>
  </si>
  <si>
    <t>LISA 2</t>
  </si>
  <si>
    <t>kinnitatud kultuuriministri käskkirjaga</t>
  </si>
  <si>
    <t>Toetatava tegevuse abikõlblikkuse periood:  01.10.2024−31.10.2029</t>
  </si>
  <si>
    <t>Elluviija: Kultuuriministeerium, kultuurilise mitmekesisuse osakond</t>
  </si>
  <si>
    <t>Osa 1: Tegevuste eelarve kulukohtade kaupa</t>
  </si>
  <si>
    <t>Aasta</t>
  </si>
  <si>
    <t>Kokku</t>
  </si>
  <si>
    <t>Tegevuste tulemus</t>
  </si>
  <si>
    <t>Tegevuste väljund</t>
  </si>
  <si>
    <t>Rea nr</t>
  </si>
  <si>
    <t>Projekti tegevused ja kindlaksmääratud kulukohad</t>
  </si>
  <si>
    <r>
      <t>Abikõlblik kulu</t>
    </r>
    <r>
      <rPr>
        <b/>
        <vertAlign val="superscript"/>
        <sz val="10"/>
        <rFont val="Arial"/>
        <family val="2"/>
        <charset val="186"/>
      </rPr>
      <t>2</t>
    </r>
    <r>
      <rPr>
        <b/>
        <sz val="10"/>
        <rFont val="Arial"/>
        <family val="2"/>
        <charset val="186"/>
      </rPr>
      <t xml:space="preserve"> (EUR)</t>
    </r>
  </si>
  <si>
    <t>Abikõlblik kulu</t>
  </si>
  <si>
    <t>Suurenenud on uussisserändajate, eri keele- ja kultuuritaustaga inimeste ja tagasipöördujate osalemine kogukondlikes tegevustes</t>
  </si>
  <si>
    <t>1.1</t>
  </si>
  <si>
    <t>Otsesed kulud</t>
  </si>
  <si>
    <t>Horisontaalne kulu</t>
  </si>
  <si>
    <t>1.1.1</t>
  </si>
  <si>
    <t>Otsesed personalikulud (elluviija töötajad)</t>
  </si>
  <si>
    <t>1.1.2</t>
  </si>
  <si>
    <t>Otsesed personalikulud (eksperdid)</t>
  </si>
  <si>
    <t>1.1.3</t>
  </si>
  <si>
    <t>Personali lähetus-, koolitus- ja tervisekontrolli kulud</t>
  </si>
  <si>
    <t>1.1.4</t>
  </si>
  <si>
    <t>Sisutegevuste kulud</t>
  </si>
  <si>
    <t>Partnerite tegevus on koordineeritud</t>
  </si>
  <si>
    <t>1.1.4.1</t>
  </si>
  <si>
    <t>Partnerite tegevuste koordineerimine sihtrühma kaasavate, kogukondlikku ja/või kohalikku identiteeti tugevdavate ning kogukondade vahelisi kontakte soodustavate koostöötegevuste korraldamiseks (elluviija KUM)</t>
  </si>
  <si>
    <t>On korraldatud kogukondlikke tegevusi</t>
  </si>
  <si>
    <t>1.1.4.2</t>
  </si>
  <si>
    <t>Sihtrühma kaasavate ja kogukondade vahelisi kontakte soodustavate koostöötegevuste korraldamine Ida-Virumaal (partner INSA)</t>
  </si>
  <si>
    <t>1.1.4.3</t>
  </si>
  <si>
    <t>Sihtrühma kaasavate ja kogukondade vahelisi kontakte soodustavate koostöötegevuste korraldamine Eestis, va Ida-Virumaal (partner ERK)</t>
  </si>
  <si>
    <t>Suurendatud on vabaühenduste pädevust sihtrühma kaasamiseks kogukondlikesse tegevustesse</t>
  </si>
  <si>
    <t>1.1.4.4</t>
  </si>
  <si>
    <t>Vabaühenduste pädevuse ja võimekuse suurendamine sihtrühma kaasamiseks, sealhulgas koolitused, seminarid, töötoad, kogemuskohtumised  (partner KÜSK)</t>
  </si>
  <si>
    <t>1.2</t>
  </si>
  <si>
    <r>
      <t>Kaudsed kulud</t>
    </r>
    <r>
      <rPr>
        <vertAlign val="superscript"/>
        <sz val="10"/>
        <rFont val="Arial"/>
        <family val="2"/>
        <charset val="186"/>
      </rPr>
      <t xml:space="preserve"> 5</t>
    </r>
  </si>
  <si>
    <t>2</t>
  </si>
  <si>
    <t xml:space="preserve">Eelarve kokku </t>
  </si>
  <si>
    <t>6</t>
  </si>
  <si>
    <t xml:space="preserve">ERF tüüpi kulud kokku </t>
  </si>
  <si>
    <t>7</t>
  </si>
  <si>
    <t>ERF tüüpi kulude osakaal tegevuste kogumaksumusest (%)</t>
  </si>
  <si>
    <t>Osa 2: Tegevuste finantsplaan</t>
  </si>
  <si>
    <t>KOKKU</t>
  </si>
  <si>
    <t>Finantsallikate jaotus</t>
  </si>
  <si>
    <t>Summa</t>
  </si>
  <si>
    <t xml:space="preserve">Toetatava tegevuse eelarve kokku aastate lõikes </t>
  </si>
  <si>
    <t xml:space="preserve">Toetus kokku </t>
  </si>
  <si>
    <t>2.1</t>
  </si>
  <si>
    <t>sh ESF-i osalus (70%)</t>
  </si>
  <si>
    <t>2.2</t>
  </si>
  <si>
    <t>sh riiklik kaasfinantseering (30%)</t>
  </si>
  <si>
    <t xml:space="preserve">Omafinantseering kokku </t>
  </si>
  <si>
    <t>3.1</t>
  </si>
  <si>
    <t>sh elluviija osalus</t>
  </si>
  <si>
    <t>3.2</t>
  </si>
  <si>
    <t>sh partneri osalus</t>
  </si>
  <si>
    <r>
      <t>Osa 3: Partnerite kulud</t>
    </r>
    <r>
      <rPr>
        <b/>
        <vertAlign val="superscript"/>
        <sz val="10"/>
        <rFont val="Arial"/>
        <family val="2"/>
        <charset val="186"/>
      </rPr>
      <t>3</t>
    </r>
  </si>
  <si>
    <t>Toetatava tegevuse partnerite abikõlblikud kulud</t>
  </si>
  <si>
    <t>Jrk nr</t>
  </si>
  <si>
    <t>Partner</t>
  </si>
  <si>
    <t>1</t>
  </si>
  <si>
    <t>Integratsiooni Sihtasutus</t>
  </si>
  <si>
    <t>Eesti Rahvakultuuri Keskus</t>
  </si>
  <si>
    <t>3</t>
  </si>
  <si>
    <t>SA Kodanikuühiskonna Sihtkapital</t>
  </si>
  <si>
    <t xml:space="preserve">¹ Tabelites kajastatada tegevuskava aasta ja sellele eelnevate ja järgnevate aastate eelarved. Sellest lähtuvalt lisada veerge. </t>
  </si>
  <si>
    <t>² Sisaldab partnerite abikõlblikke kulusid</t>
  </si>
  <si>
    <t>³ Lisada, kui projektis on partnerid. Lisada või eemaldada partnereid vastavalt TAT-is sätestatule.</t>
  </si>
  <si>
    <r>
      <rPr>
        <vertAlign val="superscript"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 xml:space="preserve"> 7% projekti otsestest kuludest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</si>
</sst>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k_r_-;\-* #,##0.00\ _k_r_-;_-* &quot;-&quot;??\ _k_r_-;_-@_-"/>
    <numFmt numFmtId="166" formatCode="&quot; &quot;#,##0.00&quot; &quot;;&quot; (&quot;#,##0.00&quot;)&quot;;&quot; -&quot;00&quot; &quot;;&quot; &quot;@&quot; &quot;"/>
  </numFmts>
  <fonts count="18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i/>
      <sz val="10"/>
      <name val="Arial"/>
      <family val="2"/>
      <charset val="186"/>
    </font>
    <font>
      <b/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1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theme="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8">
    <xf numFmtId="0" fontId="0" fillId="0" borderId="0"/>
    <xf numFmtId="166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9" fillId="0" borderId="0"/>
    <xf numFmtId="0" fontId="3" fillId="0" borderId="0"/>
    <xf numFmtId="0" fontId="10" fillId="0" borderId="0" applyNumberFormat="0" applyFont="0" applyBorder="0" applyProtection="0"/>
    <xf numFmtId="0" fontId="3" fillId="0" borderId="0"/>
    <xf numFmtId="0" fontId="10" fillId="0" borderId="0" applyNumberFormat="0" applyFont="0" applyBorder="0" applyProtection="0"/>
    <xf numFmtId="0" fontId="9" fillId="0" borderId="0"/>
    <xf numFmtId="0" fontId="11" fillId="0" borderId="0" applyNumberFormat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3" fillId="0" borderId="0" applyFont="0" applyFill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0" fontId="12" fillId="0" borderId="0" applyNumberFormat="0" applyBorder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/>
    <xf numFmtId="0" fontId="0" fillId="0" borderId="2" xfId="0" applyBorder="1" applyAlignment="1">
      <alignment wrapText="1"/>
    </xf>
    <xf numFmtId="3" fontId="13" fillId="0" borderId="2" xfId="5" applyNumberFormat="1" applyFont="1" applyBorder="1" applyAlignment="1">
      <alignment wrapText="1"/>
    </xf>
    <xf numFmtId="0" fontId="4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0" xfId="3" applyNumberFormat="1" applyFont="1" applyBorder="1" applyAlignment="1">
      <alignment horizontal="center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wrapText="1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horizontal="left"/>
    </xf>
    <xf numFmtId="1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left" vertical="top"/>
    </xf>
    <xf numFmtId="0" fontId="4" fillId="0" borderId="1" xfId="3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 shrinkToFit="1"/>
    </xf>
    <xf numFmtId="3" fontId="4" fillId="0" borderId="3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top" wrapText="1" indent="1" shrinkToFit="1"/>
    </xf>
    <xf numFmtId="0" fontId="4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center"/>
    </xf>
    <xf numFmtId="3" fontId="3" fillId="0" borderId="2" xfId="0" applyNumberFormat="1" applyFont="1" applyBorder="1"/>
    <xf numFmtId="0" fontId="3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/>
    </xf>
    <xf numFmtId="0" fontId="4" fillId="0" borderId="2" xfId="3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top"/>
    </xf>
    <xf numFmtId="3" fontId="3" fillId="2" borderId="6" xfId="0" applyNumberFormat="1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5" xfId="0" applyFont="1" applyFill="1" applyBorder="1"/>
    <xf numFmtId="3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1" fontId="4" fillId="0" borderId="0" xfId="0" applyNumberFormat="1" applyFont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 vertical="center"/>
    </xf>
    <xf numFmtId="3" fontId="16" fillId="0" borderId="0" xfId="0" applyNumberFormat="1" applyFont="1"/>
    <xf numFmtId="0" fontId="17" fillId="0" borderId="0" xfId="0" applyFont="1"/>
    <xf numFmtId="3" fontId="10" fillId="2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/>
    </xf>
    <xf numFmtId="0" fontId="4" fillId="0" borderId="3" xfId="3" applyNumberFormat="1" applyFont="1" applyBorder="1" applyAlignment="1">
      <alignment horizontal="center"/>
    </xf>
    <xf numFmtId="0" fontId="4" fillId="0" borderId="4" xfId="3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/>
    </xf>
  </cellXfs>
  <cellStyles count="48">
    <cellStyle name="Comma 2" xfId="1" xr:uid="{00000000-0005-0000-0000-000000000000}"/>
    <cellStyle name="Comma 3" xfId="2" xr:uid="{00000000-0005-0000-0000-000001000000}"/>
    <cellStyle name="Koma" xfId="3" builtinId="3"/>
    <cellStyle name="Normaallaad" xfId="0" builtinId="0"/>
    <cellStyle name="Normal 10" xfId="4" xr:uid="{00000000-0005-0000-0000-000004000000}"/>
    <cellStyle name="Normal 11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4 3" xfId="12" xr:uid="{00000000-0005-0000-0000-00000C000000}"/>
    <cellStyle name="Normal 4 3 2" xfId="13" xr:uid="{00000000-0005-0000-0000-00000D000000}"/>
    <cellStyle name="Normal 4 3 2 2" xfId="14" xr:uid="{00000000-0005-0000-0000-00000E000000}"/>
    <cellStyle name="Normal 4 3 3" xfId="15" xr:uid="{00000000-0005-0000-0000-00000F000000}"/>
    <cellStyle name="Normal 4 4" xfId="16" xr:uid="{00000000-0005-0000-0000-000010000000}"/>
    <cellStyle name="Normal 4 4 2" xfId="17" xr:uid="{00000000-0005-0000-0000-000011000000}"/>
    <cellStyle name="Normal 4 5" xfId="18" xr:uid="{00000000-0005-0000-0000-000012000000}"/>
    <cellStyle name="Normal 5" xfId="19" xr:uid="{00000000-0005-0000-0000-000013000000}"/>
    <cellStyle name="Normal 6" xfId="20" xr:uid="{00000000-0005-0000-0000-000014000000}"/>
    <cellStyle name="Normal 6 2" xfId="21" xr:uid="{00000000-0005-0000-0000-000015000000}"/>
    <cellStyle name="Normal 6 2 2" xfId="22" xr:uid="{00000000-0005-0000-0000-000016000000}"/>
    <cellStyle name="Normal 6 2 2 2" xfId="23" xr:uid="{00000000-0005-0000-0000-000017000000}"/>
    <cellStyle name="Normal 6 2 3" xfId="24" xr:uid="{00000000-0005-0000-0000-000018000000}"/>
    <cellStyle name="Normal 6 3" xfId="25" xr:uid="{00000000-0005-0000-0000-000019000000}"/>
    <cellStyle name="Normal 6 3 2" xfId="26" xr:uid="{00000000-0005-0000-0000-00001A000000}"/>
    <cellStyle name="Normal 6 4" xfId="27" xr:uid="{00000000-0005-0000-0000-00001B000000}"/>
    <cellStyle name="Normal 7" xfId="28" xr:uid="{00000000-0005-0000-0000-00001C000000}"/>
    <cellStyle name="Normal 7 2" xfId="29" xr:uid="{00000000-0005-0000-0000-00001D000000}"/>
    <cellStyle name="Normal 8" xfId="30" xr:uid="{00000000-0005-0000-0000-00001E000000}"/>
    <cellStyle name="Normal 8 2" xfId="31" xr:uid="{00000000-0005-0000-0000-00001F000000}"/>
    <cellStyle name="Normal 9" xfId="32" xr:uid="{00000000-0005-0000-0000-000020000000}"/>
    <cellStyle name="Normal 9 2" xfId="33" xr:uid="{00000000-0005-0000-0000-000021000000}"/>
    <cellStyle name="Percent 2" xfId="34" xr:uid="{00000000-0005-0000-0000-000022000000}"/>
    <cellStyle name="Percent 2 2" xfId="35" xr:uid="{00000000-0005-0000-0000-000023000000}"/>
    <cellStyle name="Percent 3" xfId="36" xr:uid="{00000000-0005-0000-0000-000024000000}"/>
    <cellStyle name="Percent 3 2" xfId="37" xr:uid="{00000000-0005-0000-0000-000025000000}"/>
    <cellStyle name="Percent 3 3" xfId="38" xr:uid="{00000000-0005-0000-0000-000026000000}"/>
    <cellStyle name="Percent 3 3 2" xfId="39" xr:uid="{00000000-0005-0000-0000-000027000000}"/>
    <cellStyle name="Percent 3 3 2 2" xfId="40" xr:uid="{00000000-0005-0000-0000-000028000000}"/>
    <cellStyle name="Percent 3 3 3" xfId="41" xr:uid="{00000000-0005-0000-0000-000029000000}"/>
    <cellStyle name="Percent 3 4" xfId="42" xr:uid="{00000000-0005-0000-0000-00002A000000}"/>
    <cellStyle name="Percent 3 4 2" xfId="43" xr:uid="{00000000-0005-0000-0000-00002B000000}"/>
    <cellStyle name="Percent 3 5" xfId="44" xr:uid="{00000000-0005-0000-0000-00002C000000}"/>
    <cellStyle name="Percent 4" xfId="45" xr:uid="{00000000-0005-0000-0000-00002D000000}"/>
    <cellStyle name="Style 1" xfId="46" xr:uid="{00000000-0005-0000-0000-00002E000000}"/>
    <cellStyle name="Style 1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103554</xdr:colOff>
      <xdr:row>0</xdr:row>
      <xdr:rowOff>1182727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BD7700A8-C6F7-4203-9938-CDF6A1E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0144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tabSelected="1" zoomScaleNormal="80" workbookViewId="0">
      <selection activeCell="E42" sqref="E42:J42"/>
    </sheetView>
  </sheetViews>
  <sheetFormatPr defaultColWidth="9.140625" defaultRowHeight="12.75" customHeight="1" x14ac:dyDescent="0.2"/>
  <cols>
    <col min="1" max="1" width="8" style="1" customWidth="1"/>
    <col min="2" max="2" width="21" style="5" customWidth="1"/>
    <col min="3" max="3" width="9.5703125" style="1" customWidth="1"/>
    <col min="4" max="4" width="43.5703125" style="5" customWidth="1"/>
    <col min="5" max="10" width="16.42578125" style="10" customWidth="1"/>
    <col min="11" max="12" width="10.42578125" style="1" bestFit="1" customWidth="1"/>
    <col min="13" max="13" width="9.42578125" style="1" bestFit="1" customWidth="1"/>
    <col min="14" max="14" width="10.140625" style="1" bestFit="1" customWidth="1"/>
    <col min="15" max="18" width="9.42578125" style="1" bestFit="1" customWidth="1"/>
    <col min="19" max="16384" width="9.140625" style="1"/>
  </cols>
  <sheetData>
    <row r="1" spans="1:21" ht="94.5" customHeight="1" x14ac:dyDescent="0.2"/>
    <row r="2" spans="1:21" x14ac:dyDescent="0.2">
      <c r="A2" s="2" t="s">
        <v>0</v>
      </c>
      <c r="H2" s="21" t="s">
        <v>1</v>
      </c>
      <c r="K2" s="21"/>
      <c r="U2" s="24"/>
    </row>
    <row r="3" spans="1:21" x14ac:dyDescent="0.2">
      <c r="H3" s="21" t="s">
        <v>2</v>
      </c>
      <c r="K3" s="21"/>
      <c r="U3" s="20"/>
    </row>
    <row r="4" spans="1:21" x14ac:dyDescent="0.2">
      <c r="A4" s="1" t="s">
        <v>3</v>
      </c>
      <c r="C4" s="10"/>
      <c r="D4" s="10"/>
      <c r="K4" s="21"/>
      <c r="U4" s="26"/>
    </row>
    <row r="5" spans="1:21" x14ac:dyDescent="0.2">
      <c r="A5" s="1" t="s">
        <v>4</v>
      </c>
      <c r="C5" s="2"/>
      <c r="K5" s="21"/>
      <c r="U5" s="26"/>
    </row>
    <row r="6" spans="1:21" x14ac:dyDescent="0.2">
      <c r="K6" s="21"/>
    </row>
    <row r="7" spans="1:21" x14ac:dyDescent="0.2">
      <c r="A7" s="2" t="s">
        <v>5</v>
      </c>
      <c r="B7" s="9"/>
      <c r="C7" s="2"/>
      <c r="K7" s="2"/>
    </row>
    <row r="8" spans="1:21" s="2" customFormat="1" ht="36" customHeight="1" x14ac:dyDescent="0.2">
      <c r="A8" s="48"/>
      <c r="B8" s="49"/>
      <c r="C8" s="50"/>
      <c r="D8" s="7" t="s">
        <v>6</v>
      </c>
      <c r="E8" s="51">
        <v>2024</v>
      </c>
      <c r="F8" s="51">
        <v>2025</v>
      </c>
      <c r="G8" s="51">
        <v>2026</v>
      </c>
      <c r="H8" s="51">
        <v>2027</v>
      </c>
      <c r="I8" s="51">
        <v>2028</v>
      </c>
      <c r="J8" s="51">
        <v>2029</v>
      </c>
      <c r="K8" s="52" t="s">
        <v>7</v>
      </c>
    </row>
    <row r="9" spans="1:21" s="11" customFormat="1" ht="54" customHeight="1" x14ac:dyDescent="0.2">
      <c r="A9" s="27" t="s">
        <v>8</v>
      </c>
      <c r="B9" s="7" t="s">
        <v>9</v>
      </c>
      <c r="C9" s="8" t="s">
        <v>10</v>
      </c>
      <c r="D9" s="7" t="s">
        <v>11</v>
      </c>
      <c r="E9" s="25" t="s">
        <v>12</v>
      </c>
      <c r="F9" s="25" t="s">
        <v>12</v>
      </c>
      <c r="G9" s="25" t="s">
        <v>12</v>
      </c>
      <c r="H9" s="25" t="s">
        <v>12</v>
      </c>
      <c r="I9" s="25" t="s">
        <v>12</v>
      </c>
      <c r="J9" s="25" t="s">
        <v>12</v>
      </c>
      <c r="K9" s="7" t="s">
        <v>13</v>
      </c>
    </row>
    <row r="10" spans="1:21" s="11" customFormat="1" x14ac:dyDescent="0.2">
      <c r="A10" s="79" t="s">
        <v>14</v>
      </c>
      <c r="B10" s="84"/>
      <c r="C10" s="86">
        <v>1</v>
      </c>
      <c r="D10" s="86">
        <v>2</v>
      </c>
      <c r="E10" s="80">
        <v>3</v>
      </c>
      <c r="F10" s="80">
        <v>4</v>
      </c>
      <c r="G10" s="80">
        <v>5</v>
      </c>
      <c r="H10" s="80">
        <v>6</v>
      </c>
      <c r="I10" s="80">
        <v>7</v>
      </c>
      <c r="J10" s="80">
        <v>8</v>
      </c>
      <c r="K10" s="82">
        <v>9</v>
      </c>
    </row>
    <row r="11" spans="1:21" s="12" customFormat="1" ht="14.45" customHeight="1" x14ac:dyDescent="0.2">
      <c r="A11" s="79"/>
      <c r="B11" s="85"/>
      <c r="C11" s="87"/>
      <c r="D11" s="87"/>
      <c r="E11" s="81"/>
      <c r="F11" s="81"/>
      <c r="G11" s="81"/>
      <c r="H11" s="81"/>
      <c r="I11" s="81"/>
      <c r="J11" s="81"/>
      <c r="K11" s="83"/>
    </row>
    <row r="12" spans="1:21" s="2" customFormat="1" ht="23.45" customHeight="1" x14ac:dyDescent="0.2">
      <c r="A12" s="79"/>
      <c r="B12" s="59"/>
      <c r="C12" s="54" t="s">
        <v>15</v>
      </c>
      <c r="D12" s="57" t="s">
        <v>16</v>
      </c>
      <c r="E12" s="60">
        <v>0</v>
      </c>
      <c r="F12" s="60">
        <f>SUM(F13:F16)</f>
        <v>641824</v>
      </c>
      <c r="G12" s="60">
        <f t="shared" ref="G12:J12" si="0">SUM(G13:G16)</f>
        <v>1018042</v>
      </c>
      <c r="H12" s="60">
        <f t="shared" si="0"/>
        <v>1511163</v>
      </c>
      <c r="I12" s="60">
        <f t="shared" si="0"/>
        <v>1171611</v>
      </c>
      <c r="J12" s="60">
        <f t="shared" si="0"/>
        <v>474159</v>
      </c>
      <c r="K12" s="46">
        <f>SUM(E12:J12)</f>
        <v>4816799</v>
      </c>
    </row>
    <row r="13" spans="1:21" s="2" customFormat="1" ht="17.45" customHeight="1" x14ac:dyDescent="0.2">
      <c r="A13" s="79"/>
      <c r="B13" s="88" t="s">
        <v>17</v>
      </c>
      <c r="C13" s="54" t="s">
        <v>18</v>
      </c>
      <c r="D13" s="57" t="s">
        <v>19</v>
      </c>
      <c r="E13" s="60">
        <v>0</v>
      </c>
      <c r="F13" s="70">
        <v>24430</v>
      </c>
      <c r="G13" s="73">
        <v>42745</v>
      </c>
      <c r="H13" s="70">
        <v>44275</v>
      </c>
      <c r="I13" s="70">
        <v>44275</v>
      </c>
      <c r="J13" s="70">
        <v>44275</v>
      </c>
      <c r="K13" s="46">
        <f t="shared" ref="K13:K22" si="1">SUM(E13:J13)</f>
        <v>200000</v>
      </c>
    </row>
    <row r="14" spans="1:21" s="2" customFormat="1" x14ac:dyDescent="0.2">
      <c r="A14" s="79"/>
      <c r="B14" s="89"/>
      <c r="C14" s="54" t="s">
        <v>20</v>
      </c>
      <c r="D14" s="55" t="s">
        <v>21</v>
      </c>
      <c r="E14" s="60">
        <v>0</v>
      </c>
      <c r="F14" s="70">
        <v>0</v>
      </c>
      <c r="G14" s="70">
        <v>2500</v>
      </c>
      <c r="H14" s="70">
        <v>2500</v>
      </c>
      <c r="I14" s="70">
        <v>2500</v>
      </c>
      <c r="J14" s="70">
        <v>2500</v>
      </c>
      <c r="K14" s="46">
        <f t="shared" si="1"/>
        <v>10000</v>
      </c>
    </row>
    <row r="15" spans="1:21" s="2" customFormat="1" x14ac:dyDescent="0.2">
      <c r="A15" s="79"/>
      <c r="B15" s="89"/>
      <c r="C15" s="54" t="s">
        <v>22</v>
      </c>
      <c r="D15" s="55" t="s">
        <v>23</v>
      </c>
      <c r="E15" s="60">
        <v>0</v>
      </c>
      <c r="F15" s="70">
        <v>1343</v>
      </c>
      <c r="G15" s="70">
        <v>2328</v>
      </c>
      <c r="H15" s="70">
        <v>2329</v>
      </c>
      <c r="I15" s="70">
        <v>2000</v>
      </c>
      <c r="J15" s="70">
        <v>2000</v>
      </c>
      <c r="K15" s="46">
        <f t="shared" si="1"/>
        <v>10000</v>
      </c>
    </row>
    <row r="16" spans="1:21" s="2" customFormat="1" x14ac:dyDescent="0.2">
      <c r="A16" s="79"/>
      <c r="B16" s="64"/>
      <c r="C16" s="54" t="s">
        <v>24</v>
      </c>
      <c r="D16" s="55" t="s">
        <v>25</v>
      </c>
      <c r="E16" s="60">
        <f>SUM(E17:E20)</f>
        <v>14977</v>
      </c>
      <c r="F16" s="60">
        <f>SUM(F17:F20)</f>
        <v>616051</v>
      </c>
      <c r="G16" s="60">
        <f t="shared" ref="G16:J16" si="2">SUM(G17:G20)</f>
        <v>970469</v>
      </c>
      <c r="H16" s="60">
        <f t="shared" si="2"/>
        <v>1462059</v>
      </c>
      <c r="I16" s="60">
        <f t="shared" si="2"/>
        <v>1122836</v>
      </c>
      <c r="J16" s="60">
        <f t="shared" si="2"/>
        <v>425384</v>
      </c>
      <c r="K16" s="46">
        <f t="shared" si="1"/>
        <v>4611776</v>
      </c>
    </row>
    <row r="17" spans="1:17" s="2" customFormat="1" ht="64.5" customHeight="1" x14ac:dyDescent="0.2">
      <c r="A17" s="79"/>
      <c r="B17" s="65" t="s">
        <v>26</v>
      </c>
      <c r="C17" s="54" t="s">
        <v>27</v>
      </c>
      <c r="D17" s="56" t="s">
        <v>28</v>
      </c>
      <c r="E17" s="60">
        <v>0</v>
      </c>
      <c r="F17" s="70">
        <v>32250</v>
      </c>
      <c r="G17" s="70">
        <v>20000</v>
      </c>
      <c r="H17" s="70">
        <v>20000</v>
      </c>
      <c r="I17" s="70">
        <v>20000</v>
      </c>
      <c r="J17" s="70">
        <v>9526</v>
      </c>
      <c r="K17" s="92">
        <f t="shared" si="1"/>
        <v>101776</v>
      </c>
    </row>
    <row r="18" spans="1:17" ht="55.35" customHeight="1" x14ac:dyDescent="0.2">
      <c r="A18" s="79"/>
      <c r="B18" s="90" t="s">
        <v>29</v>
      </c>
      <c r="C18" s="54" t="s">
        <v>30</v>
      </c>
      <c r="D18" s="57" t="s">
        <v>31</v>
      </c>
      <c r="E18" s="60">
        <v>0</v>
      </c>
      <c r="F18" s="60">
        <v>122990</v>
      </c>
      <c r="G18" s="60">
        <v>291875</v>
      </c>
      <c r="H18" s="60">
        <v>243802</v>
      </c>
      <c r="I18" s="60">
        <v>245394</v>
      </c>
      <c r="J18" s="60">
        <v>105939</v>
      </c>
      <c r="K18" s="92">
        <f t="shared" si="1"/>
        <v>1010000</v>
      </c>
    </row>
    <row r="19" spans="1:17" ht="40.35" customHeight="1" x14ac:dyDescent="0.2">
      <c r="A19" s="79"/>
      <c r="B19" s="91"/>
      <c r="C19" s="54" t="s">
        <v>32</v>
      </c>
      <c r="D19" s="57" t="s">
        <v>33</v>
      </c>
      <c r="E19" s="60">
        <v>6499</v>
      </c>
      <c r="F19" s="60">
        <v>357882</v>
      </c>
      <c r="G19" s="60">
        <v>510888</v>
      </c>
      <c r="H19" s="60">
        <v>1099797</v>
      </c>
      <c r="I19" s="60">
        <v>758882</v>
      </c>
      <c r="J19" s="60">
        <v>266052</v>
      </c>
      <c r="K19" s="92">
        <f t="shared" si="1"/>
        <v>3000000</v>
      </c>
    </row>
    <row r="20" spans="1:17" ht="65.45" customHeight="1" x14ac:dyDescent="0.2">
      <c r="A20" s="79"/>
      <c r="B20" s="66" t="s">
        <v>34</v>
      </c>
      <c r="C20" s="54" t="s">
        <v>35</v>
      </c>
      <c r="D20" s="57" t="s">
        <v>36</v>
      </c>
      <c r="E20" s="60">
        <v>8478</v>
      </c>
      <c r="F20" s="60">
        <v>102929</v>
      </c>
      <c r="G20" s="60">
        <v>147706</v>
      </c>
      <c r="H20" s="60">
        <v>98460</v>
      </c>
      <c r="I20" s="60">
        <v>98560</v>
      </c>
      <c r="J20" s="60">
        <v>43867</v>
      </c>
      <c r="K20" s="92">
        <f t="shared" si="1"/>
        <v>500000</v>
      </c>
    </row>
    <row r="21" spans="1:17" ht="18" customHeight="1" x14ac:dyDescent="0.2">
      <c r="A21" s="79"/>
      <c r="B21" s="67" t="s">
        <v>17</v>
      </c>
      <c r="C21" s="54" t="s">
        <v>37</v>
      </c>
      <c r="D21" s="58" t="s">
        <v>38</v>
      </c>
      <c r="E21" s="60">
        <v>1048</v>
      </c>
      <c r="F21" s="60">
        <f t="shared" ref="F21:J21" si="3">F12*0.07</f>
        <v>44927.680000000008</v>
      </c>
      <c r="G21" s="60">
        <f t="shared" si="3"/>
        <v>71262.94</v>
      </c>
      <c r="H21" s="60">
        <f t="shared" si="3"/>
        <v>105781.41</v>
      </c>
      <c r="I21" s="60">
        <f t="shared" si="3"/>
        <v>82012.77</v>
      </c>
      <c r="J21" s="60">
        <f t="shared" si="3"/>
        <v>33191.130000000005</v>
      </c>
      <c r="K21" s="92">
        <f t="shared" si="1"/>
        <v>338223.93000000005</v>
      </c>
    </row>
    <row r="22" spans="1:17" s="2" customFormat="1" ht="17.25" customHeight="1" x14ac:dyDescent="0.2">
      <c r="B22" s="9"/>
      <c r="C22" s="36" t="s">
        <v>39</v>
      </c>
      <c r="D22" s="61" t="s">
        <v>40</v>
      </c>
      <c r="E22" s="46">
        <f>E16+E21</f>
        <v>16025</v>
      </c>
      <c r="F22" s="46">
        <f t="shared" ref="F22:J22" si="4">F12+F21</f>
        <v>686751.68</v>
      </c>
      <c r="G22" s="46">
        <f t="shared" si="4"/>
        <v>1089304.94</v>
      </c>
      <c r="H22" s="46">
        <f t="shared" si="4"/>
        <v>1616944.41</v>
      </c>
      <c r="I22" s="46">
        <f t="shared" si="4"/>
        <v>1253623.77</v>
      </c>
      <c r="J22" s="46">
        <f t="shared" si="4"/>
        <v>507350.13</v>
      </c>
      <c r="K22" s="92">
        <f t="shared" si="1"/>
        <v>5169999.9300000006</v>
      </c>
    </row>
    <row r="23" spans="1:17" x14ac:dyDescent="0.2">
      <c r="C23" s="62" t="s">
        <v>41</v>
      </c>
      <c r="D23" s="63" t="s">
        <v>42</v>
      </c>
      <c r="E23" s="53">
        <v>0</v>
      </c>
      <c r="F23" s="53"/>
      <c r="G23" s="53"/>
      <c r="H23" s="53"/>
      <c r="I23" s="53"/>
      <c r="J23" s="53"/>
      <c r="K23" s="47"/>
    </row>
    <row r="24" spans="1:17" ht="25.5" x14ac:dyDescent="0.2">
      <c r="C24" s="62" t="s">
        <v>43</v>
      </c>
      <c r="D24" s="63" t="s">
        <v>44</v>
      </c>
      <c r="E24" s="53">
        <v>0</v>
      </c>
      <c r="F24" s="53"/>
      <c r="G24" s="53"/>
      <c r="H24" s="53"/>
      <c r="I24" s="53"/>
      <c r="J24" s="53"/>
      <c r="K24" s="47"/>
    </row>
    <row r="25" spans="1:17" x14ac:dyDescent="0.2">
      <c r="C25" s="29"/>
      <c r="D25" s="30"/>
      <c r="E25" s="31"/>
      <c r="F25" s="31"/>
      <c r="G25" s="31"/>
      <c r="H25" s="31"/>
      <c r="I25" s="31"/>
      <c r="J25" s="31"/>
    </row>
    <row r="26" spans="1:17" x14ac:dyDescent="0.2">
      <c r="C26" s="39" t="s">
        <v>45</v>
      </c>
      <c r="D26" s="9"/>
      <c r="K26" s="10"/>
    </row>
    <row r="27" spans="1:17" x14ac:dyDescent="0.2">
      <c r="D27" s="13" t="s">
        <v>6</v>
      </c>
      <c r="E27" s="40">
        <v>2024</v>
      </c>
      <c r="F27" s="40">
        <v>2025</v>
      </c>
      <c r="G27" s="40">
        <v>2026</v>
      </c>
      <c r="H27" s="40">
        <v>2027</v>
      </c>
      <c r="I27" s="40">
        <v>2028</v>
      </c>
      <c r="J27" s="40">
        <v>2029</v>
      </c>
      <c r="K27" s="75" t="s">
        <v>46</v>
      </c>
    </row>
    <row r="28" spans="1:17" x14ac:dyDescent="0.2">
      <c r="C28" s="22"/>
      <c r="D28" s="14" t="s">
        <v>47</v>
      </c>
      <c r="E28" s="15" t="s">
        <v>48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76"/>
    </row>
    <row r="29" spans="1:17" ht="25.5" x14ac:dyDescent="0.2">
      <c r="C29" s="16">
        <v>1</v>
      </c>
      <c r="D29" s="41" t="s">
        <v>49</v>
      </c>
      <c r="E29" s="17">
        <f>E30+E33</f>
        <v>16025</v>
      </c>
      <c r="F29" s="17">
        <f t="shared" ref="F29:J29" si="5">F30+F33</f>
        <v>686751.67999999993</v>
      </c>
      <c r="G29" s="17">
        <f t="shared" si="5"/>
        <v>1089304.94</v>
      </c>
      <c r="H29" s="17">
        <f t="shared" si="5"/>
        <v>1616944.4099999997</v>
      </c>
      <c r="I29" s="17">
        <f t="shared" si="5"/>
        <v>1253623.77</v>
      </c>
      <c r="J29" s="17">
        <f t="shared" si="5"/>
        <v>507350.12999999995</v>
      </c>
      <c r="K29" s="42">
        <f>SUM(E29:J29)</f>
        <v>5169999.9299999988</v>
      </c>
    </row>
    <row r="30" spans="1:17" x14ac:dyDescent="0.2">
      <c r="C30" s="16">
        <v>2</v>
      </c>
      <c r="D30" s="18" t="s">
        <v>50</v>
      </c>
      <c r="E30" s="17">
        <f>E31+E32</f>
        <v>16025</v>
      </c>
      <c r="F30" s="17">
        <f t="shared" ref="F30:J30" si="6">F31+F32</f>
        <v>686751.67999999993</v>
      </c>
      <c r="G30" s="17">
        <f t="shared" si="6"/>
        <v>1089304.94</v>
      </c>
      <c r="H30" s="17">
        <f t="shared" si="6"/>
        <v>1616944.4099999997</v>
      </c>
      <c r="I30" s="17">
        <f t="shared" si="6"/>
        <v>1253623.77</v>
      </c>
      <c r="J30" s="17">
        <f t="shared" si="6"/>
        <v>507350.12999999995</v>
      </c>
      <c r="K30" s="42">
        <f t="shared" ref="K30:K35" si="7">SUM(E30:J30)</f>
        <v>5169999.9299999988</v>
      </c>
      <c r="L30" s="10"/>
      <c r="M30" s="10"/>
      <c r="N30" s="10"/>
      <c r="O30" s="10"/>
      <c r="P30" s="10"/>
      <c r="Q30" s="10"/>
    </row>
    <row r="31" spans="1:17" x14ac:dyDescent="0.2">
      <c r="B31" s="1"/>
      <c r="C31" s="4" t="s">
        <v>51</v>
      </c>
      <c r="D31" s="43" t="s">
        <v>52</v>
      </c>
      <c r="E31" s="23">
        <f>E22*0.7</f>
        <v>11217.5</v>
      </c>
      <c r="F31" s="23">
        <f t="shared" ref="F31:J31" si="8">F22*0.7</f>
        <v>480726.17599999998</v>
      </c>
      <c r="G31" s="23">
        <f t="shared" si="8"/>
        <v>762513.45799999987</v>
      </c>
      <c r="H31" s="23">
        <f t="shared" si="8"/>
        <v>1131861.0869999998</v>
      </c>
      <c r="I31" s="23">
        <f t="shared" si="8"/>
        <v>877536.63899999997</v>
      </c>
      <c r="J31" s="23">
        <f t="shared" si="8"/>
        <v>355145.09099999996</v>
      </c>
      <c r="K31" s="42">
        <f t="shared" si="7"/>
        <v>3618999.9509999999</v>
      </c>
      <c r="L31" s="28"/>
      <c r="M31" s="28"/>
      <c r="N31" s="28"/>
    </row>
    <row r="32" spans="1:17" s="5" customFormat="1" x14ac:dyDescent="0.2">
      <c r="C32" s="4" t="s">
        <v>53</v>
      </c>
      <c r="D32" s="6" t="s">
        <v>54</v>
      </c>
      <c r="E32" s="23">
        <f>E22*0.3</f>
        <v>4807.5</v>
      </c>
      <c r="F32" s="23">
        <f t="shared" ref="F32:J32" si="9">F22*0.3</f>
        <v>206025.50400000002</v>
      </c>
      <c r="G32" s="23">
        <f t="shared" si="9"/>
        <v>326791.48199999996</v>
      </c>
      <c r="H32" s="23">
        <f t="shared" si="9"/>
        <v>485083.32299999997</v>
      </c>
      <c r="I32" s="23">
        <f t="shared" si="9"/>
        <v>376087.13099999999</v>
      </c>
      <c r="J32" s="23">
        <f t="shared" si="9"/>
        <v>152205.03899999999</v>
      </c>
      <c r="K32" s="42">
        <f t="shared" si="7"/>
        <v>1550999.9789999998</v>
      </c>
    </row>
    <row r="33" spans="1:11" s="2" customFormat="1" x14ac:dyDescent="0.2">
      <c r="C33" s="19">
        <v>3</v>
      </c>
      <c r="D33" s="44" t="s">
        <v>55</v>
      </c>
      <c r="E33" s="17">
        <f>E34+E35</f>
        <v>0</v>
      </c>
      <c r="F33" s="17">
        <f t="shared" ref="F33:J33" si="10">F34+F35</f>
        <v>0</v>
      </c>
      <c r="G33" s="17">
        <f t="shared" si="10"/>
        <v>0</v>
      </c>
      <c r="H33" s="17">
        <f t="shared" si="10"/>
        <v>0</v>
      </c>
      <c r="I33" s="17">
        <f t="shared" si="10"/>
        <v>0</v>
      </c>
      <c r="J33" s="17">
        <f t="shared" si="10"/>
        <v>0</v>
      </c>
      <c r="K33" s="42">
        <f t="shared" si="7"/>
        <v>0</v>
      </c>
    </row>
    <row r="34" spans="1:11" s="2" customFormat="1" x14ac:dyDescent="0.2">
      <c r="C34" s="45" t="s">
        <v>56</v>
      </c>
      <c r="D34" s="6" t="s">
        <v>57</v>
      </c>
      <c r="E34" s="17">
        <f t="shared" ref="E34:E35" si="11">E35+E36</f>
        <v>0</v>
      </c>
      <c r="F34" s="17">
        <f t="shared" ref="F34:F35" si="12">F35+F36</f>
        <v>0</v>
      </c>
      <c r="G34" s="17">
        <f t="shared" ref="G34:G35" si="13">G35+G36</f>
        <v>0</v>
      </c>
      <c r="H34" s="17">
        <f t="shared" ref="H34:H35" si="14">H35+H36</f>
        <v>0</v>
      </c>
      <c r="I34" s="17">
        <f t="shared" ref="I34:I35" si="15">I35+I36</f>
        <v>0</v>
      </c>
      <c r="J34" s="17">
        <f t="shared" ref="J34:J35" si="16">J35+J36</f>
        <v>0</v>
      </c>
      <c r="K34" s="42">
        <f t="shared" si="7"/>
        <v>0</v>
      </c>
    </row>
    <row r="35" spans="1:11" ht="12.75" customHeight="1" x14ac:dyDescent="0.2">
      <c r="B35" s="1"/>
      <c r="C35" s="45" t="s">
        <v>58</v>
      </c>
      <c r="D35" s="6" t="s">
        <v>59</v>
      </c>
      <c r="E35" s="17">
        <f t="shared" si="11"/>
        <v>0</v>
      </c>
      <c r="F35" s="17">
        <f t="shared" si="12"/>
        <v>0</v>
      </c>
      <c r="G35" s="17">
        <f t="shared" si="13"/>
        <v>0</v>
      </c>
      <c r="H35" s="17">
        <f t="shared" si="14"/>
        <v>0</v>
      </c>
      <c r="I35" s="17">
        <f t="shared" si="15"/>
        <v>0</v>
      </c>
      <c r="J35" s="17">
        <f t="shared" si="16"/>
        <v>0</v>
      </c>
      <c r="K35" s="69">
        <f t="shared" si="7"/>
        <v>0</v>
      </c>
    </row>
    <row r="36" spans="1:11" x14ac:dyDescent="0.2">
      <c r="A36" s="32"/>
      <c r="B36" s="32"/>
      <c r="C36" s="10"/>
    </row>
    <row r="37" spans="1:11" x14ac:dyDescent="0.2">
      <c r="A37" s="32"/>
      <c r="B37" s="32"/>
      <c r="C37" s="77" t="s">
        <v>60</v>
      </c>
      <c r="D37" s="77"/>
    </row>
    <row r="38" spans="1:11" s="2" customFormat="1" x14ac:dyDescent="0.2">
      <c r="C38" s="78" t="s">
        <v>61</v>
      </c>
      <c r="D38" s="78"/>
      <c r="E38" s="10"/>
      <c r="F38" s="10"/>
      <c r="G38" s="10"/>
      <c r="H38" s="10"/>
      <c r="I38" s="10"/>
      <c r="J38" s="10"/>
      <c r="K38" s="1"/>
    </row>
    <row r="39" spans="1:11" x14ac:dyDescent="0.2">
      <c r="B39" s="1"/>
      <c r="C39" s="33"/>
      <c r="D39" s="33"/>
      <c r="E39" s="34" t="s">
        <v>6</v>
      </c>
      <c r="F39" s="68"/>
      <c r="G39" s="68"/>
      <c r="H39" s="68"/>
      <c r="I39" s="68"/>
      <c r="J39" s="68"/>
    </row>
    <row r="40" spans="1:11" x14ac:dyDescent="0.2">
      <c r="C40" s="35" t="s">
        <v>62</v>
      </c>
      <c r="D40" s="35" t="s">
        <v>63</v>
      </c>
      <c r="E40" s="34">
        <v>2024</v>
      </c>
      <c r="F40" s="34">
        <v>2025</v>
      </c>
      <c r="G40" s="34">
        <v>2026</v>
      </c>
      <c r="H40" s="34">
        <v>2027</v>
      </c>
      <c r="I40" s="34">
        <v>2028</v>
      </c>
      <c r="J40" s="34">
        <v>2029</v>
      </c>
    </row>
    <row r="41" spans="1:11" x14ac:dyDescent="0.2">
      <c r="C41" s="36" t="s">
        <v>64</v>
      </c>
      <c r="D41" s="37" t="s">
        <v>65</v>
      </c>
      <c r="E41" s="3">
        <v>0</v>
      </c>
      <c r="F41" s="3">
        <v>131599.40700000001</v>
      </c>
      <c r="G41" s="74">
        <v>312306.50679999997</v>
      </c>
      <c r="H41" s="3">
        <v>260868.09719999999</v>
      </c>
      <c r="I41" s="3">
        <v>262571.53720000002</v>
      </c>
      <c r="J41" s="3">
        <v>113354.4518</v>
      </c>
      <c r="K41" s="71"/>
    </row>
    <row r="42" spans="1:11" ht="15" x14ac:dyDescent="0.25">
      <c r="C42" s="36" t="s">
        <v>39</v>
      </c>
      <c r="D42" s="37" t="s">
        <v>66</v>
      </c>
      <c r="E42" s="3">
        <v>6953.6089999999995</v>
      </c>
      <c r="F42" s="3">
        <v>382933.24780000001</v>
      </c>
      <c r="G42" s="74">
        <v>546650.16</v>
      </c>
      <c r="H42" s="3">
        <v>1176782.79</v>
      </c>
      <c r="I42" s="3">
        <v>812003.74</v>
      </c>
      <c r="J42" s="3">
        <v>284676.45319999999</v>
      </c>
      <c r="K42" s="72"/>
    </row>
    <row r="43" spans="1:11" x14ac:dyDescent="0.2">
      <c r="C43" s="36" t="s">
        <v>67</v>
      </c>
      <c r="D43" s="37" t="s">
        <v>68</v>
      </c>
      <c r="E43" s="3">
        <v>9071.35</v>
      </c>
      <c r="F43" s="3">
        <v>110133.82</v>
      </c>
      <c r="G43" s="74">
        <v>158045.63</v>
      </c>
      <c r="H43" s="3">
        <v>105352.2</v>
      </c>
      <c r="I43" s="3">
        <v>105459.2</v>
      </c>
      <c r="J43" s="3">
        <v>46937.81</v>
      </c>
    </row>
    <row r="44" spans="1:11" x14ac:dyDescent="0.2">
      <c r="A44" s="38"/>
      <c r="C44" s="10"/>
    </row>
    <row r="45" spans="1:11" x14ac:dyDescent="0.2">
      <c r="A45" s="1" t="s">
        <v>69</v>
      </c>
      <c r="B45" s="1"/>
    </row>
    <row r="46" spans="1:11" x14ac:dyDescent="0.2">
      <c r="A46" s="1" t="s">
        <v>70</v>
      </c>
      <c r="B46" s="1"/>
    </row>
    <row r="47" spans="1:11" x14ac:dyDescent="0.2">
      <c r="A47" s="1" t="s">
        <v>71</v>
      </c>
      <c r="B47" s="1"/>
    </row>
    <row r="48" spans="1:11" ht="14.25" x14ac:dyDescent="0.2">
      <c r="A48" s="1" t="s">
        <v>72</v>
      </c>
    </row>
  </sheetData>
  <mergeCells count="16">
    <mergeCell ref="K27:K28"/>
    <mergeCell ref="C37:D37"/>
    <mergeCell ref="C38:D38"/>
    <mergeCell ref="A10:A21"/>
    <mergeCell ref="E10:E11"/>
    <mergeCell ref="K10:K11"/>
    <mergeCell ref="B10:B11"/>
    <mergeCell ref="C10:C11"/>
    <mergeCell ref="D10:D11"/>
    <mergeCell ref="B13:B15"/>
    <mergeCell ref="B18:B19"/>
    <mergeCell ref="F10:F11"/>
    <mergeCell ref="G10:G11"/>
    <mergeCell ref="H10:H11"/>
    <mergeCell ref="I10:I11"/>
    <mergeCell ref="J10:J1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2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40" sqref="D40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_x002a_ xmlns="4ef69ebd-a3b4-40e8-8ee7-36ccf8960234">
      <UserInfo>
        <DisplayName/>
        <AccountId xsi:nil="true"/>
        <AccountType/>
      </UserInfo>
    </Kataloogiomanik_x002a_>
    <lcf76f155ced4ddcb4097134ff3c332f xmlns="4ef69ebd-a3b4-40e8-8ee7-36ccf8960234">
      <Terms xmlns="http://schemas.microsoft.com/office/infopath/2007/PartnerControls"/>
    </lcf76f155ced4ddcb4097134ff3c332f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3B329B-6A20-4243-B09D-48B9C36BD8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FFFCDC-7353-45DF-B5DA-730C2E35D0DD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3.xml><?xml version="1.0" encoding="utf-8"?>
<ds:datastoreItem xmlns:ds="http://schemas.openxmlformats.org/officeDocument/2006/customXml" ds:itemID="{F047B9E7-5FE0-4314-89AF-215E6ABC4B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Lisa 2</vt:lpstr>
      <vt:lpstr>Sheet1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Margit Tilk - KUM</cp:lastModifiedBy>
  <cp:revision/>
  <dcterms:created xsi:type="dcterms:W3CDTF">2008-10-09T12:25:50Z</dcterms:created>
  <dcterms:modified xsi:type="dcterms:W3CDTF">2025-11-21T10:47:15Z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0x010100C93E91FABE94BE4CA50E06787B85AB13</vt:lpwstr>
  </property>
  <property fmtid="{D5CDD505-2E9C-101B-9397-08002B2CF9AE}" pid="4" name="MediaServiceImageTags">
    <vt:lpwstr/>
  </property>
  <property fmtid="{D5CDD505-2E9C-101B-9397-08002B2CF9AE}" pid="5" name="Order">
    <vt:r8>4585000</vt:r8>
  </property>
  <property fmtid="{D5CDD505-2E9C-101B-9397-08002B2CF9AE}" pid="6" name="_ExtendedDescription">
    <vt:lpwstr/>
  </property>
  <property fmtid="{D5CDD505-2E9C-101B-9397-08002B2CF9AE}" pid="7" name="MSIP_Label_defa4170-0d19-0005-0004-bc88714345d2_Enabled">
    <vt:lpwstr>true</vt:lpwstr>
  </property>
  <property fmtid="{D5CDD505-2E9C-101B-9397-08002B2CF9AE}" pid="8" name="MSIP_Label_defa4170-0d19-0005-0004-bc88714345d2_SetDate">
    <vt:lpwstr>2025-11-20T08:30:26Z</vt:lpwstr>
  </property>
  <property fmtid="{D5CDD505-2E9C-101B-9397-08002B2CF9AE}" pid="9" name="MSIP_Label_defa4170-0d19-0005-0004-bc88714345d2_Method">
    <vt:lpwstr>Standard</vt:lpwstr>
  </property>
  <property fmtid="{D5CDD505-2E9C-101B-9397-08002B2CF9AE}" pid="10" name="MSIP_Label_defa4170-0d19-0005-0004-bc88714345d2_Name">
    <vt:lpwstr>defa4170-0d19-0005-0004-bc88714345d2</vt:lpwstr>
  </property>
  <property fmtid="{D5CDD505-2E9C-101B-9397-08002B2CF9AE}" pid="11" name="MSIP_Label_defa4170-0d19-0005-0004-bc88714345d2_SiteId">
    <vt:lpwstr>8fe098d2-428d-4bd4-9803-7195fe96f0e2</vt:lpwstr>
  </property>
  <property fmtid="{D5CDD505-2E9C-101B-9397-08002B2CF9AE}" pid="12" name="MSIP_Label_defa4170-0d19-0005-0004-bc88714345d2_ActionId">
    <vt:lpwstr>34331ed6-e913-42b5-b933-9f127a109ed5</vt:lpwstr>
  </property>
  <property fmtid="{D5CDD505-2E9C-101B-9397-08002B2CF9AE}" pid="13" name="MSIP_Label_defa4170-0d19-0005-0004-bc88714345d2_ContentBits">
    <vt:lpwstr>0</vt:lpwstr>
  </property>
  <property fmtid="{D5CDD505-2E9C-101B-9397-08002B2CF9AE}" pid="14" name="MSIP_Label_defa4170-0d19-0005-0004-bc88714345d2_Tag">
    <vt:lpwstr>10, 3, 0, 2</vt:lpwstr>
  </property>
</Properties>
</file>